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3335" windowHeight="6915"/>
  </bookViews>
  <sheets>
    <sheet name="10 Payment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1" i="1"/>
  <c r="Y25" l="1"/>
  <c r="I25" s="1"/>
  <c r="W25"/>
  <c r="G25" s="1"/>
  <c r="W23"/>
  <c r="AA23" s="1"/>
  <c r="W21"/>
  <c r="AA21" s="1"/>
  <c r="W19"/>
  <c r="AA19" s="1"/>
  <c r="W15"/>
  <c r="AA15" s="1"/>
  <c r="W17"/>
  <c r="AA17" s="1"/>
  <c r="AA7"/>
  <c r="AA8"/>
  <c r="K8" s="1"/>
  <c r="AA5"/>
  <c r="Y6"/>
  <c r="I6" s="1"/>
  <c r="Y7"/>
  <c r="Y8"/>
  <c r="I8" s="1"/>
  <c r="Y9"/>
  <c r="Y10"/>
  <c r="I10" s="1"/>
  <c r="Y11"/>
  <c r="AA11" s="1"/>
  <c r="Y12"/>
  <c r="I12" s="1"/>
  <c r="Y13"/>
  <c r="Y5"/>
  <c r="W12"/>
  <c r="G12" s="1"/>
  <c r="W10"/>
  <c r="G10" s="1"/>
  <c r="W9"/>
  <c r="I9" s="1"/>
  <c r="W8"/>
  <c r="G8" s="1"/>
  <c r="W7"/>
  <c r="I7" s="1"/>
  <c r="W6"/>
  <c r="AA6" s="1"/>
  <c r="K6" s="1"/>
  <c r="I21"/>
  <c r="I19"/>
  <c r="I17"/>
  <c r="W13"/>
  <c r="W11"/>
  <c r="W5"/>
  <c r="I23"/>
  <c r="AA9" l="1"/>
  <c r="G6"/>
  <c r="I11"/>
  <c r="AA10"/>
  <c r="K10" s="1"/>
  <c r="AA25"/>
  <c r="K25" s="1"/>
  <c r="AA12"/>
  <c r="K12" s="1"/>
  <c r="AA13"/>
  <c r="K13" s="1"/>
  <c r="K15"/>
  <c r="G5"/>
  <c r="G13"/>
  <c r="G17"/>
  <c r="K5"/>
  <c r="I5"/>
  <c r="B33" s="1"/>
  <c r="G15"/>
  <c r="I13"/>
  <c r="I15"/>
  <c r="K17"/>
  <c r="K19"/>
  <c r="K7"/>
  <c r="K21"/>
  <c r="K9"/>
  <c r="K23"/>
  <c r="K11"/>
  <c r="G23"/>
  <c r="G21"/>
  <c r="G11"/>
  <c r="G9"/>
  <c r="G7"/>
  <c r="G19"/>
</calcChain>
</file>

<file path=xl/sharedStrings.xml><?xml version="1.0" encoding="utf-8"?>
<sst xmlns="http://schemas.openxmlformats.org/spreadsheetml/2006/main" count="43" uniqueCount="31">
  <si>
    <t>Monthly</t>
  </si>
  <si>
    <t>Weekly</t>
  </si>
  <si>
    <t>Student Name</t>
  </si>
  <si>
    <t>Score</t>
  </si>
  <si>
    <t>Points Possible</t>
  </si>
  <si>
    <t>Percent Correct</t>
  </si>
  <si>
    <t>Investment Assignment</t>
  </si>
  <si>
    <t>Investment Value at End</t>
  </si>
  <si>
    <t>Total Paid In</t>
  </si>
  <si>
    <t>Money Made (after TPI)</t>
  </si>
  <si>
    <t>Bi-Weekly</t>
  </si>
  <si>
    <t>Decade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</si>
  <si>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</si>
  <si>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</si>
  <si>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</si>
  <si>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</si>
  <si>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</si>
  <si>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</si>
  <si>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</si>
  <si>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</si>
  <si>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2000-2009</t>
  </si>
  <si>
    <t>Investment
 Length (Years)</t>
  </si>
  <si>
    <t>Periodic
 Amount</t>
  </si>
  <si>
    <t>Investment
 Frequency</t>
  </si>
  <si>
    <t>Interest
 Rate</t>
  </si>
  <si>
    <t>Situation # 1 -Save in a Jar</t>
  </si>
  <si>
    <t>Situation # 2 - Savings Account</t>
  </si>
  <si>
    <t>Situation # 3 - Money Market</t>
  </si>
  <si>
    <t>Situation # 4 - Mutual Fund</t>
  </si>
  <si>
    <t>Situation # 5 - Roth IRA</t>
  </si>
  <si>
    <t>Situation # 6 - Thinking ahead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</si>
</sst>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4" fontId="0" fillId="2" borderId="1" xfId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9" fontId="0" fillId="0" borderId="0" xfId="2" applyFon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4" fontId="3" fillId="0" borderId="0" xfId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4" fontId="2" fillId="0" borderId="0" xfId="1" applyFont="1" applyProtection="1">
      <protection locked="0"/>
    </xf>
    <xf numFmtId="44" fontId="0" fillId="0" borderId="0" xfId="1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8" fontId="0" fillId="0" borderId="0" xfId="1" applyNumberFormat="1" applyFont="1" applyAlignment="1" applyProtection="1">
      <alignment horizontal="center"/>
      <protection hidden="1"/>
    </xf>
    <xf numFmtId="8" fontId="0" fillId="2" borderId="1" xfId="1" applyNumberFormat="1" applyFont="1" applyFill="1" applyBorder="1" applyAlignment="1" applyProtection="1">
      <alignment horizontal="left"/>
      <protection locked="0"/>
    </xf>
    <xf numFmtId="44" fontId="2" fillId="0" borderId="0" xfId="1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28</xdr:row>
      <xdr:rowOff>123825</xdr:rowOff>
    </xdr:from>
    <xdr:to>
      <xdr:col>0</xdr:col>
      <xdr:colOff>2085975</xdr:colOff>
      <xdr:row>28</xdr:row>
      <xdr:rowOff>123826</xdr:rowOff>
    </xdr:to>
    <xdr:cxnSp macro="">
      <xdr:nvCxnSpPr>
        <xdr:cNvPr id="3" name="Straight Arrow Connector 2"/>
        <xdr:cNvCxnSpPr/>
      </xdr:nvCxnSpPr>
      <xdr:spPr>
        <a:xfrm>
          <a:off x="933450" y="5857875"/>
          <a:ext cx="115252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>
      <selection activeCell="G7" sqref="G7"/>
    </sheetView>
  </sheetViews>
  <sheetFormatPr defaultRowHeight="15"/>
  <cols>
    <col min="1" max="1" width="32" style="1" customWidth="1"/>
    <col min="2" max="2" width="14.140625" style="1" customWidth="1"/>
    <col min="3" max="3" width="12.7109375" style="3" customWidth="1"/>
    <col min="4" max="4" width="12.42578125" style="1" bestFit="1" customWidth="1"/>
    <col min="5" max="5" width="14.28515625" style="1" bestFit="1" customWidth="1"/>
    <col min="6" max="6" width="24.42578125" style="5" bestFit="1" customWidth="1"/>
    <col min="7" max="7" width="4.140625" style="1" customWidth="1"/>
    <col min="8" max="8" width="20.28515625" style="6" customWidth="1"/>
    <col min="9" max="9" width="4.28515625" style="1" customWidth="1"/>
    <col min="10" max="10" width="24" style="6" bestFit="1" customWidth="1"/>
    <col min="11" max="11" width="4.140625" style="1" customWidth="1"/>
    <col min="12" max="22" width="9.140625" style="4"/>
    <col min="23" max="23" width="15.28515625" style="21" hidden="1" customWidth="1"/>
    <col min="24" max="24" width="9.140625" style="11" hidden="1" customWidth="1"/>
    <col min="25" max="25" width="14.28515625" style="21" hidden="1" customWidth="1"/>
    <col min="26" max="26" width="9.140625" style="4" hidden="1" customWidth="1"/>
    <col min="27" max="27" width="16" style="6" hidden="1" customWidth="1"/>
    <col min="28" max="16384" width="9.140625" style="4"/>
  </cols>
  <sheetData>
    <row r="1" spans="1:28">
      <c r="A1" s="19" t="s">
        <v>6</v>
      </c>
    </row>
    <row r="2" spans="1:28">
      <c r="H2" s="5"/>
    </row>
    <row r="4" spans="1:28" s="8" customFormat="1" ht="30.75" thickBot="1">
      <c r="A4" s="16" t="s">
        <v>11</v>
      </c>
      <c r="B4" s="17" t="s">
        <v>23</v>
      </c>
      <c r="C4" s="15" t="s">
        <v>22</v>
      </c>
      <c r="D4" s="17" t="s">
        <v>24</v>
      </c>
      <c r="E4" s="17" t="s">
        <v>21</v>
      </c>
      <c r="F4" s="18" t="s">
        <v>7</v>
      </c>
      <c r="G4" s="1"/>
      <c r="H4" s="18" t="s">
        <v>8</v>
      </c>
      <c r="I4" s="1"/>
      <c r="J4" s="18" t="s">
        <v>9</v>
      </c>
      <c r="K4" s="7"/>
      <c r="W4" s="25"/>
      <c r="X4" s="26"/>
      <c r="Y4" s="25"/>
      <c r="AA4" s="20"/>
      <c r="AB4" s="7"/>
    </row>
    <row r="5" spans="1:28" ht="15.75" thickBot="1">
      <c r="A5" s="1" t="s">
        <v>12</v>
      </c>
      <c r="B5" s="1" t="s">
        <v>10</v>
      </c>
      <c r="C5" s="3">
        <v>100</v>
      </c>
      <c r="D5" s="13">
        <v>0.1656</v>
      </c>
      <c r="E5" s="1">
        <v>10</v>
      </c>
      <c r="F5" s="24"/>
      <c r="G5" s="10" t="str">
        <f t="shared" ref="G5:G13" si="0">IF(F5=W5,"✓"," X")</f>
        <v xml:space="preserve"> X</v>
      </c>
      <c r="H5" s="9"/>
      <c r="I5" s="10" t="str">
        <f>IF(H5=Y5,"✓"," X")</f>
        <v xml:space="preserve"> X</v>
      </c>
      <c r="J5" s="24"/>
      <c r="K5" s="10" t="str">
        <f>IF(J5=AA5,"✓"," X")</f>
        <v xml:space="preserve"> X</v>
      </c>
      <c r="W5" s="22">
        <f t="shared" ref="W5:W13" si="1">FV(D5/26,260,100)</f>
        <v>-66112.835194647938</v>
      </c>
      <c r="Y5" s="21">
        <f>26*10*100</f>
        <v>26000</v>
      </c>
      <c r="Z5" s="11"/>
      <c r="AA5" s="21">
        <f>W5+Y5</f>
        <v>-40112.835194647938</v>
      </c>
      <c r="AB5" s="1"/>
    </row>
    <row r="6" spans="1:28" ht="15.75" thickBot="1">
      <c r="A6" s="1" t="s">
        <v>13</v>
      </c>
      <c r="B6" s="1" t="s">
        <v>10</v>
      </c>
      <c r="C6" s="3">
        <v>100</v>
      </c>
      <c r="D6" s="13">
        <v>1.9599999999999999E-2</v>
      </c>
      <c r="E6" s="1">
        <v>10</v>
      </c>
      <c r="F6" s="9"/>
      <c r="G6" s="10" t="str">
        <f t="shared" si="0"/>
        <v xml:space="preserve"> X</v>
      </c>
      <c r="H6" s="9"/>
      <c r="I6" s="10" t="str">
        <f>IF(H6=Y6,"✓"," X")</f>
        <v xml:space="preserve"> X</v>
      </c>
      <c r="J6" s="9"/>
      <c r="K6" s="10" t="str">
        <f>IF(J6=AA6,"✓"," X")</f>
        <v xml:space="preserve"> X</v>
      </c>
      <c r="W6" s="22">
        <f t="shared" si="1"/>
        <v>-28711.041294478837</v>
      </c>
      <c r="Y6" s="21">
        <f t="shared" ref="Y6:Y13" si="2">26*10*100</f>
        <v>26000</v>
      </c>
      <c r="Z6" s="11"/>
      <c r="AA6" s="21">
        <f t="shared" ref="AA6:AA13" si="3">W6+Y6</f>
        <v>-2711.0412944788368</v>
      </c>
      <c r="AB6" s="1"/>
    </row>
    <row r="7" spans="1:28" ht="15.75" thickBot="1">
      <c r="A7" s="1" t="s">
        <v>14</v>
      </c>
      <c r="B7" s="1" t="s">
        <v>10</v>
      </c>
      <c r="C7" s="3">
        <v>100</v>
      </c>
      <c r="D7" s="13">
        <v>3.5099999999999999E-2</v>
      </c>
      <c r="E7" s="1">
        <v>10</v>
      </c>
      <c r="F7" s="9"/>
      <c r="G7" s="10" t="str">
        <f t="shared" si="0"/>
        <v xml:space="preserve"> X</v>
      </c>
      <c r="H7" s="9"/>
      <c r="I7" s="10" t="str">
        <f t="shared" ref="I7:I25" si="4">IF(H7=Y7,"✓"," X")</f>
        <v xml:space="preserve"> X</v>
      </c>
      <c r="J7" s="9"/>
      <c r="K7" s="10" t="str">
        <f t="shared" ref="K7:K25" si="5">IF(J7=AA7,"✓"," X")</f>
        <v xml:space="preserve"> X</v>
      </c>
      <c r="W7" s="22">
        <f t="shared" si="1"/>
        <v>-31122.305135839626</v>
      </c>
      <c r="Y7" s="21">
        <f t="shared" si="2"/>
        <v>26000</v>
      </c>
      <c r="Z7" s="11"/>
      <c r="AA7" s="21">
        <f t="shared" si="3"/>
        <v>-5122.305135839626</v>
      </c>
      <c r="AB7" s="1"/>
    </row>
    <row r="8" spans="1:28" ht="15.75" thickBot="1">
      <c r="A8" s="1" t="s">
        <v>15</v>
      </c>
      <c r="B8" s="1" t="s">
        <v>10</v>
      </c>
      <c r="C8" s="3">
        <v>100</v>
      </c>
      <c r="D8" s="13">
        <v>0.1701</v>
      </c>
      <c r="E8" s="1">
        <v>10</v>
      </c>
      <c r="F8" s="9"/>
      <c r="G8" s="10" t="str">
        <f t="shared" si="0"/>
        <v xml:space="preserve"> X</v>
      </c>
      <c r="H8" s="9"/>
      <c r="I8" s="10" t="str">
        <f>IF(H8=Y8,"✓"," X")</f>
        <v xml:space="preserve"> X</v>
      </c>
      <c r="J8" s="9"/>
      <c r="K8" s="10" t="str">
        <f>IF(J8=AA8,"✓"," X")</f>
        <v xml:space="preserve"> X</v>
      </c>
      <c r="W8" s="22">
        <f t="shared" si="1"/>
        <v>-68005.843781610587</v>
      </c>
      <c r="Y8" s="21">
        <f t="shared" si="2"/>
        <v>26000</v>
      </c>
      <c r="Z8" s="11"/>
      <c r="AA8" s="21">
        <f t="shared" si="3"/>
        <v>-42005.843781610587</v>
      </c>
      <c r="AB8" s="1"/>
    </row>
    <row r="9" spans="1:28" ht="15.75" thickBot="1">
      <c r="A9" s="1" t="s">
        <v>16</v>
      </c>
      <c r="B9" s="1" t="s">
        <v>10</v>
      </c>
      <c r="C9" s="3">
        <v>100</v>
      </c>
      <c r="D9" s="13">
        <v>5.1299999999999998E-2</v>
      </c>
      <c r="E9" s="1">
        <v>10</v>
      </c>
      <c r="F9" s="9"/>
      <c r="G9" s="10" t="str">
        <f t="shared" si="0"/>
        <v xml:space="preserve"> X</v>
      </c>
      <c r="H9" s="9"/>
      <c r="I9" s="10" t="str">
        <f t="shared" si="4"/>
        <v xml:space="preserve"> X</v>
      </c>
      <c r="J9" s="9"/>
      <c r="K9" s="10" t="str">
        <f t="shared" si="5"/>
        <v xml:space="preserve"> X</v>
      </c>
      <c r="W9" s="22">
        <f t="shared" si="1"/>
        <v>-33929.268502497493</v>
      </c>
      <c r="Y9" s="21">
        <f t="shared" si="2"/>
        <v>26000</v>
      </c>
      <c r="Z9" s="11"/>
      <c r="AA9" s="21">
        <f t="shared" si="3"/>
        <v>-7929.2685024974926</v>
      </c>
      <c r="AB9" s="1"/>
    </row>
    <row r="10" spans="1:28" ht="15.75" thickBot="1">
      <c r="A10" s="1" t="s">
        <v>17</v>
      </c>
      <c r="B10" s="1" t="s">
        <v>10</v>
      </c>
      <c r="C10" s="3">
        <v>100</v>
      </c>
      <c r="D10" s="13">
        <v>-1.4500000000000001E-2</v>
      </c>
      <c r="E10" s="1">
        <v>10</v>
      </c>
      <c r="F10" s="9"/>
      <c r="G10" s="10" t="str">
        <f t="shared" si="0"/>
        <v xml:space="preserve"> X</v>
      </c>
      <c r="H10" s="9"/>
      <c r="I10" s="10" t="str">
        <f>IF(H10=Y10,"✓"," X")</f>
        <v xml:space="preserve"> X</v>
      </c>
      <c r="J10" s="9"/>
      <c r="K10" s="10" t="str">
        <f>IF(J10=AA10,"✓"," X")</f>
        <v xml:space="preserve"> X</v>
      </c>
      <c r="W10" s="22">
        <f t="shared" si="1"/>
        <v>-24209.17278375127</v>
      </c>
      <c r="Y10" s="21">
        <f t="shared" si="2"/>
        <v>26000</v>
      </c>
      <c r="Z10" s="11"/>
      <c r="AA10" s="21">
        <f t="shared" si="3"/>
        <v>1790.8272162487301</v>
      </c>
      <c r="AB10" s="1"/>
    </row>
    <row r="11" spans="1:28" ht="15.75" thickBot="1">
      <c r="A11" s="1" t="s">
        <v>18</v>
      </c>
      <c r="B11" s="1" t="s">
        <v>10</v>
      </c>
      <c r="C11" s="3">
        <v>100</v>
      </c>
      <c r="D11" s="13">
        <v>0.1197</v>
      </c>
      <c r="E11" s="1">
        <v>10</v>
      </c>
      <c r="F11" s="9"/>
      <c r="G11" s="10" t="str">
        <f t="shared" si="0"/>
        <v xml:space="preserve"> X</v>
      </c>
      <c r="H11" s="9"/>
      <c r="I11" s="10" t="str">
        <f t="shared" si="4"/>
        <v xml:space="preserve"> X</v>
      </c>
      <c r="J11" s="9"/>
      <c r="K11" s="10" t="str">
        <f t="shared" si="5"/>
        <v xml:space="preserve"> X</v>
      </c>
      <c r="W11" s="22">
        <f t="shared" si="1"/>
        <v>-49981.926916864053</v>
      </c>
      <c r="Y11" s="21">
        <f t="shared" si="2"/>
        <v>26000</v>
      </c>
      <c r="Z11" s="11"/>
      <c r="AA11" s="21">
        <f t="shared" si="3"/>
        <v>-23981.926916864053</v>
      </c>
      <c r="AB11" s="1"/>
    </row>
    <row r="12" spans="1:28" ht="15.75" thickBot="1">
      <c r="A12" s="1" t="s">
        <v>19</v>
      </c>
      <c r="B12" s="1" t="s">
        <v>10</v>
      </c>
      <c r="C12" s="3">
        <v>100</v>
      </c>
      <c r="D12" s="13">
        <v>0.14940000000000001</v>
      </c>
      <c r="E12" s="1">
        <v>10</v>
      </c>
      <c r="F12" s="9"/>
      <c r="G12" s="10" t="str">
        <f t="shared" si="0"/>
        <v xml:space="preserve"> X</v>
      </c>
      <c r="H12" s="9"/>
      <c r="I12" s="10" t="str">
        <f>IF(H12=Y12,"✓"," X")</f>
        <v xml:space="preserve"> X</v>
      </c>
      <c r="J12" s="9"/>
      <c r="K12" s="10" t="str">
        <f>IF(J12=AA12,"✓"," X")</f>
        <v xml:space="preserve"> X</v>
      </c>
      <c r="W12" s="22">
        <f t="shared" si="1"/>
        <v>-59794.274958336806</v>
      </c>
      <c r="Y12" s="21">
        <f t="shared" si="2"/>
        <v>26000</v>
      </c>
      <c r="Z12" s="11"/>
      <c r="AA12" s="21">
        <f t="shared" si="3"/>
        <v>-33794.274958336806</v>
      </c>
      <c r="AB12" s="1"/>
    </row>
    <row r="13" spans="1:28" ht="15.75" thickBot="1">
      <c r="A13" s="1" t="s">
        <v>20</v>
      </c>
      <c r="B13" s="1" t="s">
        <v>10</v>
      </c>
      <c r="C13" s="3">
        <v>100</v>
      </c>
      <c r="D13" s="13">
        <v>-3.4200000000000001E-2</v>
      </c>
      <c r="E13" s="1">
        <v>10</v>
      </c>
      <c r="F13" s="9"/>
      <c r="G13" s="10" t="str">
        <f t="shared" si="0"/>
        <v xml:space="preserve"> X</v>
      </c>
      <c r="H13" s="9"/>
      <c r="I13" s="10" t="str">
        <f t="shared" si="4"/>
        <v xml:space="preserve"> X</v>
      </c>
      <c r="J13" s="9"/>
      <c r="K13" s="10" t="str">
        <f t="shared" si="5"/>
        <v xml:space="preserve"> X</v>
      </c>
      <c r="W13" s="22">
        <f t="shared" si="1"/>
        <v>-22032.468171050416</v>
      </c>
      <c r="Y13" s="21">
        <f t="shared" si="2"/>
        <v>26000</v>
      </c>
      <c r="Z13" s="11"/>
      <c r="AA13" s="21">
        <f t="shared" si="3"/>
        <v>3967.5318289495845</v>
      </c>
      <c r="AB13" s="1"/>
    </row>
    <row r="14" spans="1:28" ht="15.75" thickBot="1">
      <c r="D14" s="13"/>
      <c r="G14" s="10"/>
      <c r="H14" s="5"/>
      <c r="I14" s="10"/>
      <c r="J14" s="3"/>
      <c r="K14" s="10"/>
      <c r="W14" s="22"/>
      <c r="Z14" s="11"/>
      <c r="AA14" s="21"/>
      <c r="AB14" s="1"/>
    </row>
    <row r="15" spans="1:28" ht="15.75" thickBot="1">
      <c r="A15" s="2" t="s">
        <v>25</v>
      </c>
      <c r="B15" s="1" t="s">
        <v>0</v>
      </c>
      <c r="C15" s="3">
        <v>150</v>
      </c>
      <c r="D15" s="14">
        <v>0</v>
      </c>
      <c r="E15" s="1">
        <v>40</v>
      </c>
      <c r="F15" s="24"/>
      <c r="G15" s="10" t="str">
        <f>IF(F15=W15,"✓"," X")</f>
        <v xml:space="preserve"> X</v>
      </c>
      <c r="H15" s="9"/>
      <c r="I15" s="10" t="str">
        <f t="shared" si="4"/>
        <v xml:space="preserve"> X</v>
      </c>
      <c r="J15" s="9">
        <v>0</v>
      </c>
      <c r="K15" s="10" t="str">
        <f t="shared" si="5"/>
        <v>✓</v>
      </c>
      <c r="W15" s="23">
        <f>FV(D15/12,480,150)</f>
        <v>-72000</v>
      </c>
      <c r="Y15" s="21">
        <v>72000</v>
      </c>
      <c r="Z15" s="11"/>
      <c r="AA15" s="21">
        <f>W15+Y15</f>
        <v>0</v>
      </c>
      <c r="AB15" s="1"/>
    </row>
    <row r="16" spans="1:28" ht="15.75" thickBot="1">
      <c r="A16" s="2"/>
      <c r="D16" s="13"/>
      <c r="G16" s="10"/>
      <c r="H16" s="5"/>
      <c r="I16" s="10"/>
      <c r="J16" s="3"/>
      <c r="K16" s="10"/>
      <c r="W16" s="22"/>
      <c r="Z16" s="11"/>
      <c r="AA16" s="21"/>
      <c r="AB16" s="1"/>
    </row>
    <row r="17" spans="1:28" ht="15.75" thickBot="1">
      <c r="A17" s="2" t="s">
        <v>26</v>
      </c>
      <c r="B17" s="1" t="s">
        <v>0</v>
      </c>
      <c r="C17" s="3">
        <v>150</v>
      </c>
      <c r="D17" s="14">
        <v>1.2500000000000001E-2</v>
      </c>
      <c r="E17" s="1">
        <v>40</v>
      </c>
      <c r="F17" s="9"/>
      <c r="G17" s="10" t="str">
        <f>IF(F17=W17,"✓"," X")</f>
        <v xml:space="preserve"> X</v>
      </c>
      <c r="H17" s="9"/>
      <c r="I17" s="10" t="str">
        <f t="shared" si="4"/>
        <v xml:space="preserve"> X</v>
      </c>
      <c r="J17" s="9"/>
      <c r="K17" s="10" t="str">
        <f t="shared" si="5"/>
        <v xml:space="preserve"> X</v>
      </c>
      <c r="W17" s="23">
        <f>FV(D17/12,480,150)</f>
        <v>-93354.086873633569</v>
      </c>
      <c r="Y17" s="21">
        <v>72000</v>
      </c>
      <c r="Z17" s="11"/>
      <c r="AA17" s="21">
        <f>W17+Y17</f>
        <v>-21354.086873633569</v>
      </c>
      <c r="AB17" s="1"/>
    </row>
    <row r="18" spans="1:28" ht="15.75" thickBot="1">
      <c r="A18" s="2"/>
      <c r="D18" s="13"/>
      <c r="G18" s="10"/>
      <c r="H18" s="5"/>
      <c r="I18" s="10"/>
      <c r="J18" s="3"/>
      <c r="K18" s="10"/>
      <c r="W18" s="22"/>
      <c r="Z18" s="11"/>
      <c r="AA18" s="21"/>
      <c r="AB18" s="1"/>
    </row>
    <row r="19" spans="1:28" ht="15.75" thickBot="1">
      <c r="A19" s="2" t="s">
        <v>27</v>
      </c>
      <c r="B19" s="1" t="s">
        <v>0</v>
      </c>
      <c r="C19" s="3">
        <v>150</v>
      </c>
      <c r="D19" s="14">
        <v>0.02</v>
      </c>
      <c r="E19" s="1">
        <v>40</v>
      </c>
      <c r="F19" s="9"/>
      <c r="G19" s="10" t="str">
        <f>IF(F19=W19,"✓"," X")</f>
        <v xml:space="preserve"> X</v>
      </c>
      <c r="H19" s="9"/>
      <c r="I19" s="10" t="str">
        <f t="shared" si="4"/>
        <v xml:space="preserve"> X</v>
      </c>
      <c r="J19" s="9"/>
      <c r="K19" s="10" t="str">
        <f t="shared" si="5"/>
        <v xml:space="preserve"> X</v>
      </c>
      <c r="W19" s="23">
        <f>FV(D19/12,480,150)</f>
        <v>-110165.34369502681</v>
      </c>
      <c r="Y19" s="21">
        <v>72000</v>
      </c>
      <c r="Z19" s="11"/>
      <c r="AA19" s="21">
        <f>W19+Y19</f>
        <v>-38165.343695026808</v>
      </c>
      <c r="AB19" s="1"/>
    </row>
    <row r="20" spans="1:28" ht="15.75" thickBot="1">
      <c r="A20" s="2"/>
      <c r="D20" s="13"/>
      <c r="G20" s="10"/>
      <c r="H20" s="5"/>
      <c r="I20" s="10"/>
      <c r="J20" s="3"/>
      <c r="K20" s="10"/>
      <c r="W20" s="22"/>
      <c r="Z20" s="11"/>
      <c r="AA20" s="21"/>
      <c r="AB20" s="1"/>
    </row>
    <row r="21" spans="1:28" ht="15.75" thickBot="1">
      <c r="A21" s="2" t="s">
        <v>28</v>
      </c>
      <c r="B21" s="1" t="s">
        <v>0</v>
      </c>
      <c r="C21" s="3">
        <v>150</v>
      </c>
      <c r="D21" s="14">
        <v>0.08</v>
      </c>
      <c r="E21" s="1">
        <v>40</v>
      </c>
      <c r="F21" s="9"/>
      <c r="G21" s="10" t="str">
        <f>IF(F21=W21,"✓"," X")</f>
        <v xml:space="preserve"> X</v>
      </c>
      <c r="H21" s="9"/>
      <c r="I21" s="10" t="str">
        <f t="shared" si="4"/>
        <v xml:space="preserve"> X</v>
      </c>
      <c r="J21" s="9"/>
      <c r="K21" s="10" t="str">
        <f t="shared" si="5"/>
        <v xml:space="preserve"> X</v>
      </c>
      <c r="W21" s="23">
        <f>FV(D21/12,480,150)</f>
        <v>-523651.17470531119</v>
      </c>
      <c r="Y21" s="21">
        <v>72000</v>
      </c>
      <c r="Z21" s="11"/>
      <c r="AA21" s="21">
        <f>W21+Y21</f>
        <v>-451651.17470531119</v>
      </c>
      <c r="AB21" s="1"/>
    </row>
    <row r="22" spans="1:28" ht="15.75" thickBot="1">
      <c r="A22" s="2"/>
      <c r="D22" s="13"/>
      <c r="G22" s="10"/>
      <c r="H22" s="5"/>
      <c r="I22" s="10"/>
      <c r="J22" s="3"/>
      <c r="K22" s="10"/>
      <c r="W22" s="22"/>
      <c r="Z22" s="11"/>
      <c r="AA22" s="21"/>
      <c r="AB22" s="1"/>
    </row>
    <row r="23" spans="1:28" ht="15.75" thickBot="1">
      <c r="A23" s="2" t="s">
        <v>29</v>
      </c>
      <c r="B23" s="1" t="s">
        <v>0</v>
      </c>
      <c r="C23" s="3">
        <v>150</v>
      </c>
      <c r="D23" s="13">
        <v>0.12</v>
      </c>
      <c r="E23" s="1">
        <v>40</v>
      </c>
      <c r="F23" s="9"/>
      <c r="G23" s="10" t="str">
        <f>IF(F23=W23,"✓"," X")</f>
        <v xml:space="preserve"> X</v>
      </c>
      <c r="H23" s="9"/>
      <c r="I23" s="10" t="str">
        <f t="shared" si="4"/>
        <v xml:space="preserve"> X</v>
      </c>
      <c r="J23" s="9"/>
      <c r="K23" s="10" t="str">
        <f t="shared" si="5"/>
        <v xml:space="preserve"> X</v>
      </c>
      <c r="W23" s="23">
        <f>FV(D23/12,480,150)</f>
        <v>-1764715.8765377367</v>
      </c>
      <c r="Y23" s="21">
        <v>72000</v>
      </c>
      <c r="Z23" s="11"/>
      <c r="AA23" s="21">
        <f>W23+Y23</f>
        <v>-1692715.8765377367</v>
      </c>
      <c r="AB23" s="1"/>
    </row>
    <row r="24" spans="1:28" ht="15.75" thickBot="1">
      <c r="D24" s="13"/>
      <c r="G24" s="10"/>
      <c r="H24" s="5"/>
      <c r="I24" s="10"/>
      <c r="J24" s="5"/>
      <c r="K24" s="10"/>
      <c r="W24" s="22"/>
      <c r="Z24" s="11"/>
      <c r="AA24" s="21"/>
      <c r="AB24" s="1"/>
    </row>
    <row r="25" spans="1:28" ht="15.75" thickBot="1">
      <c r="A25" s="2" t="s">
        <v>30</v>
      </c>
      <c r="B25" s="1" t="s">
        <v>1</v>
      </c>
      <c r="C25" s="3">
        <v>34.619999999999997</v>
      </c>
      <c r="D25" s="13">
        <v>0.12</v>
      </c>
      <c r="E25" s="1">
        <v>59.5</v>
      </c>
      <c r="F25" s="9"/>
      <c r="G25" s="10" t="str">
        <f>IF(F25=W25,"✓"," X")</f>
        <v xml:space="preserve"> X</v>
      </c>
      <c r="H25" s="9"/>
      <c r="I25" s="10" t="str">
        <f t="shared" si="4"/>
        <v xml:space="preserve"> X</v>
      </c>
      <c r="J25" s="9"/>
      <c r="K25" s="10" t="str">
        <f t="shared" si="5"/>
        <v xml:space="preserve"> X</v>
      </c>
      <c r="W25" s="23">
        <f>FV(12%/52,52*59.5,34.62)</f>
        <v>-18753920.390585862</v>
      </c>
      <c r="Y25" s="21">
        <f>52*59.5*34.62</f>
        <v>107114.28</v>
      </c>
      <c r="Z25" s="11"/>
      <c r="AA25" s="21">
        <f>W25+Y25</f>
        <v>-18646806.110585861</v>
      </c>
      <c r="AB25" s="1"/>
    </row>
    <row r="27" spans="1:28">
      <c r="C27" s="1"/>
      <c r="F27" s="1"/>
      <c r="H27" s="1"/>
    </row>
    <row r="28" spans="1:28">
      <c r="B28" s="3"/>
      <c r="D28" s="5"/>
      <c r="E28" s="3"/>
      <c r="F28" s="3"/>
      <c r="G28" s="3"/>
      <c r="H28" s="3"/>
    </row>
    <row r="29" spans="1:28">
      <c r="A29" s="2" t="s">
        <v>2</v>
      </c>
    </row>
    <row r="31" spans="1:28">
      <c r="A31" s="1" t="s">
        <v>3</v>
      </c>
      <c r="B31" s="27">
        <f>COUNTIF(G5:G25,"✓") +COUNTIF(I5:I25,"✓") + COUNTIF(K5:K25,"✓") - 1</f>
        <v>0</v>
      </c>
    </row>
    <row r="32" spans="1:28">
      <c r="A32" s="1" t="s">
        <v>4</v>
      </c>
      <c r="B32" s="10">
        <v>29</v>
      </c>
    </row>
    <row r="33" spans="1:2">
      <c r="A33" s="1" t="s">
        <v>5</v>
      </c>
      <c r="B33" s="12">
        <f>IF(B31=0,0,B31/B32)</f>
        <v>0</v>
      </c>
    </row>
  </sheetData>
  <sheetProtection password="D01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Payments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Dixon</dc:creator>
  <cp:lastModifiedBy>Bill Dixon</cp:lastModifiedBy>
  <dcterms:created xsi:type="dcterms:W3CDTF">2011-09-23T12:06:14Z</dcterms:created>
  <dcterms:modified xsi:type="dcterms:W3CDTF">2012-10-03T12:40:52Z</dcterms:modified>
</cp:coreProperties>
</file>